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2000" windowHeight="6255" activeTab="0"/>
  </bookViews>
  <sheets>
    <sheet name="Major Program Areas" sheetId="1" r:id="rId1"/>
    <sheet name="Strategic Planning" sheetId="2" r:id="rId2"/>
  </sheets>
  <definedNames/>
  <calcPr fullCalcOnLoad="1"/>
</workbook>
</file>

<file path=xl/sharedStrings.xml><?xml version="1.0" encoding="utf-8"?>
<sst xmlns="http://schemas.openxmlformats.org/spreadsheetml/2006/main" count="208" uniqueCount="110">
  <si>
    <t>State:</t>
  </si>
  <si>
    <t>Federal:</t>
  </si>
  <si>
    <t>Other:</t>
  </si>
  <si>
    <t>Total:</t>
  </si>
  <si>
    <t>% of Total Budget:</t>
  </si>
  <si>
    <t>Key Cross</t>
  </si>
  <si>
    <t>References for</t>
  </si>
  <si>
    <t>Purpose</t>
  </si>
  <si>
    <t>(Brief)</t>
  </si>
  <si>
    <t>and Title</t>
  </si>
  <si>
    <t>Major Program Areas</t>
  </si>
  <si>
    <t>Remainder of Expenditures:</t>
  </si>
  <si>
    <t>FY 02-03</t>
  </si>
  <si>
    <t>Budget Expenditures</t>
  </si>
  <si>
    <t>FY 03-04</t>
  </si>
  <si>
    <t>Number</t>
  </si>
  <si>
    <t>Program</t>
  </si>
  <si>
    <t>Major Program Area</t>
  </si>
  <si>
    <t>Financial Results*</t>
  </si>
  <si>
    <t>Below:  List any programs not included above and show the remainder of expenditures by source of funds.</t>
  </si>
  <si>
    <t>*  Key Cross-References are a link to the Category 7 - Business Results.  These References provide a Chart number that is included in the 7th section of this document.</t>
  </si>
  <si>
    <t>Supported Agency</t>
  </si>
  <si>
    <t>Strategic Planning</t>
  </si>
  <si>
    <t>Goal/Objective</t>
  </si>
  <si>
    <t>Performance Measures*</t>
  </si>
  <si>
    <t>Related FY 03-04</t>
  </si>
  <si>
    <t>Key Agency</t>
  </si>
  <si>
    <t>Action Plan/Initiative(s)</t>
  </si>
  <si>
    <t>II. A. Community Mental Health Centers</t>
  </si>
  <si>
    <t>II. B. Inpatient psych</t>
  </si>
  <si>
    <t>II. F. Support</t>
  </si>
  <si>
    <t>II. G. Veterans</t>
  </si>
  <si>
    <t>II. H. Sexual Predator</t>
  </si>
  <si>
    <t>III. Employer Contributions</t>
  </si>
  <si>
    <t>Services delivered from the 17 mental health centers that include:  evaluation, assessment, and intake of consumers; short-term outpatient treatment; and continuing support services.</t>
  </si>
  <si>
    <t>Services delivered in a hospital setting for adult and child consumers whose conditions are severe enough that they are not able to be treated in the community.</t>
  </si>
  <si>
    <t>Residential care for individuals with mental illness whose medical conditions are persistently fragile enough to require long-term nursing care.</t>
  </si>
  <si>
    <t>Originally residential nursing care for veterans who also have a mental illness; role has now expanded beyond that so that any veteran is eligible who meets the admission criteria.</t>
  </si>
  <si>
    <t>Treatment for civilly-committed individuals found by the courts to be sexually violent predators.  Mandated by the Sexually Violent Predator Act, Section 44-48-10 et al.</t>
  </si>
  <si>
    <t>Nutritional services for inpatient facilities, public safety, information technology, financial and human resources and other support services</t>
  </si>
  <si>
    <t>I. Administration</t>
  </si>
  <si>
    <t>Fringe benefits for all DMH employees</t>
  </si>
  <si>
    <t>School-Based Services</t>
  </si>
  <si>
    <t>Expand Program sites from 400 to 440 schools</t>
  </si>
  <si>
    <t>Develop &amp; Implement Family Satsfaction Survey</t>
  </si>
  <si>
    <t>7.1 narrative</t>
  </si>
  <si>
    <t>Develop &amp; Implement School Administrator Satsfaction Survey</t>
  </si>
  <si>
    <t>MST - In-home C&amp;A/Family Services</t>
  </si>
  <si>
    <t>Expand from 5 Programs to 8 Programs</t>
  </si>
  <si>
    <t>Wrap - Intensive C&amp;A Services</t>
  </si>
  <si>
    <t>Expand from 3 CMHC sites to 9 CMHC sites</t>
  </si>
  <si>
    <t>Increase services: 654 Families to 719 Families</t>
  </si>
  <si>
    <t>Trauma - Assessment &amp; Treatment for C&amp;A and Adults</t>
  </si>
  <si>
    <t>Adopt assessment instrument and train staff</t>
  </si>
  <si>
    <t>Expand from 7 CMHCs to 9 CMHC Programs</t>
  </si>
  <si>
    <t>Juvenile Justice Diversion</t>
  </si>
  <si>
    <t>Employment for Seriously Mentally Ill Persons</t>
  </si>
  <si>
    <t>Expand IPS program from 6 to 7 CMHCs</t>
  </si>
  <si>
    <t>10% Increase in number served</t>
  </si>
  <si>
    <t>Crisis Services</t>
  </si>
  <si>
    <t>Reduce Emergency Room "Waits" by 50%</t>
  </si>
  <si>
    <t>Housing Units in Community for Serious Mentally Ill</t>
  </si>
  <si>
    <t>Increase community Housing for SMI by 50 units</t>
  </si>
  <si>
    <t>ACT/PACT Case Management Programs</t>
  </si>
  <si>
    <t>Inrease number of programs from 3 to 7 Programs</t>
  </si>
  <si>
    <t>Dual Disorders (MI/Substance Abuse) Programming</t>
  </si>
  <si>
    <t>Programs established in all Centers</t>
  </si>
  <si>
    <t>Criminal Justice Diversion</t>
  </si>
  <si>
    <t>Expand from 2 CMHCs to 3 CMHC Programs</t>
  </si>
  <si>
    <t>Implement Training for Law Enforcement Officers</t>
  </si>
  <si>
    <t>TLC Program</t>
  </si>
  <si>
    <t>Increase client capacity from 645 to 658</t>
  </si>
  <si>
    <t>Medication Algorithm</t>
  </si>
  <si>
    <t>Evaluate fidelity of pilot projects</t>
  </si>
  <si>
    <t>Recovery</t>
  </si>
  <si>
    <t>Assess staff in Recovery philosophy &amp; knowledge</t>
  </si>
  <si>
    <t>Begin staff training in Recovery</t>
  </si>
  <si>
    <t>In-Patient Psychiatric</t>
  </si>
  <si>
    <t>Inpatient Outcomes</t>
  </si>
  <si>
    <t>Develop &amp; standardize key outcome measures across facilities</t>
  </si>
  <si>
    <t>Administrative</t>
  </si>
  <si>
    <t>Improve Data Systems</t>
  </si>
  <si>
    <t>Define data elements for outcome system</t>
  </si>
  <si>
    <t>Install scanning equipment for local data entry</t>
  </si>
  <si>
    <t>Design outcome &amp; performance management reports</t>
  </si>
  <si>
    <t>Cultural Competence</t>
  </si>
  <si>
    <t>Public Education and Stigma Reduction</t>
  </si>
  <si>
    <t>Expand Speakers' Bureau</t>
  </si>
  <si>
    <t>Develop PSA Camaign</t>
  </si>
  <si>
    <t>7.4-3                        7.4-8</t>
  </si>
  <si>
    <t>7.3-1,  2,   3,   4,   5,   6, &amp;  7</t>
  </si>
  <si>
    <t>7.3-1,  2,   &amp;  7</t>
  </si>
  <si>
    <t>7.3-1,  &amp; 2</t>
  </si>
  <si>
    <t>Assess workforce and develop curriculum</t>
  </si>
  <si>
    <t>II. D. Tucker/ Dowdy</t>
  </si>
  <si>
    <t>7.3-1  &amp;  2                7.4-3  &amp;  8</t>
  </si>
  <si>
    <t>7.3-1  &amp;  2</t>
  </si>
  <si>
    <t>7.2-31</t>
  </si>
  <si>
    <t>7.2-6 &amp; 7.2-31</t>
  </si>
  <si>
    <t>7.2-5</t>
  </si>
  <si>
    <t>Expand from 4 to 6 Programs</t>
  </si>
  <si>
    <t>7.2-27, 28, &amp; 29</t>
  </si>
  <si>
    <t>7.2-21 &amp; 22</t>
  </si>
  <si>
    <t>7.2-30 &amp; 31</t>
  </si>
  <si>
    <t>7.2-14 &amp; 31</t>
  </si>
  <si>
    <t>7.2-9 &amp; 31</t>
  </si>
  <si>
    <t>7.2-13 &amp; 31</t>
  </si>
  <si>
    <t>7.1-2, 3, &amp; 4 and 7.2-10 &amp; 12</t>
  </si>
  <si>
    <t>7.2-231</t>
  </si>
  <si>
    <t>7.2-24, 25, &amp; 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</si>
</sst>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9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39" fontId="2" fillId="0" borderId="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3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6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49" fontId="2" fillId="0" borderId="12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indent="1"/>
    </xf>
    <xf numFmtId="9" fontId="2" fillId="0" borderId="12" xfId="0" applyNumberFormat="1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9" fontId="2" fillId="0" borderId="5" xfId="0" applyNumberFormat="1" applyFont="1" applyBorder="1" applyAlignment="1">
      <alignment horizontal="left" indent="2"/>
    </xf>
    <xf numFmtId="39" fontId="2" fillId="0" borderId="1" xfId="0" applyNumberFormat="1" applyFont="1" applyBorder="1" applyAlignment="1">
      <alignment horizontal="left" indent="2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7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0" fontId="0" fillId="0" borderId="8" xfId="0" applyBorder="1" applyAlignment="1">
      <alignment horizontal="left" inden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4.421875" style="1" customWidth="1"/>
    <col min="2" max="2" width="39.57421875" style="1" customWidth="1"/>
    <col min="3" max="3" width="10.28125" style="1" customWidth="1"/>
    <col min="4" max="4" width="19.421875" style="16" customWidth="1"/>
    <col min="5" max="5" width="7.140625" style="30" bestFit="1" customWidth="1"/>
    <col min="6" max="6" width="10.28125" style="1" bestFit="1" customWidth="1"/>
    <col min="7" max="7" width="19.421875" style="1" customWidth="1"/>
    <col min="8" max="8" width="7.140625" style="30" customWidth="1"/>
    <col min="9" max="9" width="21.140625" style="1" bestFit="1" customWidth="1"/>
    <col min="10" max="16384" width="9.140625" style="1" customWidth="1"/>
  </cols>
  <sheetData>
    <row r="1" spans="1:9" ht="18">
      <c r="A1" s="68" t="s">
        <v>10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2"/>
      <c r="B2" s="2"/>
      <c r="C2" s="2"/>
      <c r="D2" s="3"/>
      <c r="E2" s="23"/>
      <c r="F2" s="2"/>
      <c r="G2" s="2"/>
      <c r="H2" s="23"/>
      <c r="I2" s="2"/>
    </row>
    <row r="3" spans="1:10" s="6" customFormat="1" ht="15.75">
      <c r="A3" s="19" t="s">
        <v>16</v>
      </c>
      <c r="B3" s="20" t="s">
        <v>17</v>
      </c>
      <c r="C3" s="69" t="s">
        <v>12</v>
      </c>
      <c r="D3" s="70"/>
      <c r="E3" s="59"/>
      <c r="F3" s="69" t="s">
        <v>14</v>
      </c>
      <c r="G3" s="70"/>
      <c r="H3" s="59"/>
      <c r="I3" s="20" t="s">
        <v>5</v>
      </c>
      <c r="J3" s="34"/>
    </row>
    <row r="4" spans="1:10" s="6" customFormat="1" ht="15.75">
      <c r="A4" s="20" t="s">
        <v>15</v>
      </c>
      <c r="B4" s="20" t="s">
        <v>7</v>
      </c>
      <c r="C4" s="71" t="s">
        <v>13</v>
      </c>
      <c r="D4" s="72"/>
      <c r="E4" s="73"/>
      <c r="F4" s="71" t="s">
        <v>13</v>
      </c>
      <c r="G4" s="72"/>
      <c r="H4" s="73"/>
      <c r="I4" s="20" t="s">
        <v>6</v>
      </c>
      <c r="J4" s="34"/>
    </row>
    <row r="5" spans="1:10" s="6" customFormat="1" ht="15.75">
      <c r="A5" s="21" t="s">
        <v>9</v>
      </c>
      <c r="B5" s="21" t="s">
        <v>8</v>
      </c>
      <c r="C5" s="35"/>
      <c r="D5" s="36"/>
      <c r="E5" s="37"/>
      <c r="F5" s="35"/>
      <c r="G5" s="36"/>
      <c r="H5" s="37"/>
      <c r="I5" s="21" t="s">
        <v>18</v>
      </c>
      <c r="J5" s="34"/>
    </row>
    <row r="6" spans="1:9" ht="15">
      <c r="A6" s="65" t="s">
        <v>28</v>
      </c>
      <c r="B6" s="65" t="s">
        <v>34</v>
      </c>
      <c r="C6" s="38" t="s">
        <v>0</v>
      </c>
      <c r="D6" s="7">
        <v>48931406.1</v>
      </c>
      <c r="E6" s="24"/>
      <c r="F6" s="38" t="s">
        <v>0</v>
      </c>
      <c r="G6" s="7">
        <f>56668525.99+1978521.35</f>
        <v>58647047.34</v>
      </c>
      <c r="H6" s="24"/>
      <c r="I6" s="60" t="s">
        <v>90</v>
      </c>
    </row>
    <row r="7" spans="1:9" ht="15">
      <c r="A7" s="66"/>
      <c r="B7" s="66"/>
      <c r="C7" s="39" t="s">
        <v>1</v>
      </c>
      <c r="D7" s="8">
        <v>7224724.83</v>
      </c>
      <c r="E7" s="25"/>
      <c r="F7" s="39" t="s">
        <v>1</v>
      </c>
      <c r="G7" s="1">
        <v>7071513.39</v>
      </c>
      <c r="H7" s="25"/>
      <c r="I7" s="61"/>
    </row>
    <row r="8" spans="1:9" ht="15">
      <c r="A8" s="66"/>
      <c r="B8" s="66"/>
      <c r="C8" s="39" t="s">
        <v>2</v>
      </c>
      <c r="D8" s="8">
        <v>74871556.38</v>
      </c>
      <c r="E8" s="25"/>
      <c r="F8" s="39" t="s">
        <v>2</v>
      </c>
      <c r="G8" s="8">
        <v>77507206.63</v>
      </c>
      <c r="H8" s="25"/>
      <c r="I8" s="61"/>
    </row>
    <row r="9" spans="1:9" ht="15">
      <c r="A9" s="66"/>
      <c r="B9" s="66"/>
      <c r="C9" s="39" t="s">
        <v>3</v>
      </c>
      <c r="D9" s="8">
        <f>SUM(D6:D8)</f>
        <v>131027687.31</v>
      </c>
      <c r="E9" s="25"/>
      <c r="F9" s="39" t="s">
        <v>3</v>
      </c>
      <c r="G9" s="8">
        <f>SUM(G6:G8)</f>
        <v>143225767.36</v>
      </c>
      <c r="H9" s="25"/>
      <c r="I9" s="61"/>
    </row>
    <row r="10" spans="1:9" ht="15">
      <c r="A10" s="67"/>
      <c r="B10" s="67"/>
      <c r="C10" s="63" t="s">
        <v>4</v>
      </c>
      <c r="D10" s="64"/>
      <c r="E10" s="26">
        <f>+D9/327932243.85</f>
        <v>0.3995571944121895</v>
      </c>
      <c r="F10" s="63" t="s">
        <v>4</v>
      </c>
      <c r="G10" s="64"/>
      <c r="H10" s="26">
        <f>+G9/337603834.51</f>
        <v>0.42424212262837196</v>
      </c>
      <c r="I10" s="62"/>
    </row>
    <row r="11" spans="1:9" ht="15">
      <c r="A11" s="65" t="s">
        <v>29</v>
      </c>
      <c r="B11" s="65" t="s">
        <v>35</v>
      </c>
      <c r="C11" s="38" t="s">
        <v>0</v>
      </c>
      <c r="D11" s="7">
        <f>15053582.09+12272056.34+7715301.44+5691119.61</f>
        <v>40732059.48</v>
      </c>
      <c r="E11" s="24"/>
      <c r="F11" s="38" t="s">
        <v>0</v>
      </c>
      <c r="G11" s="7">
        <f>40813844.3+2124785.92</f>
        <v>42938630.22</v>
      </c>
      <c r="H11" s="24"/>
      <c r="I11" s="60" t="s">
        <v>91</v>
      </c>
    </row>
    <row r="12" spans="1:9" ht="15">
      <c r="A12" s="66"/>
      <c r="B12" s="66"/>
      <c r="C12" s="39" t="s">
        <v>1</v>
      </c>
      <c r="D12" s="8">
        <f>305586.67+116505.41</f>
        <v>422092.07999999996</v>
      </c>
      <c r="E12" s="25"/>
      <c r="F12" s="39" t="s">
        <v>1</v>
      </c>
      <c r="G12" s="8">
        <v>298722.06</v>
      </c>
      <c r="H12" s="25"/>
      <c r="I12" s="61"/>
    </row>
    <row r="13" spans="1:9" ht="15">
      <c r="A13" s="66"/>
      <c r="B13" s="66"/>
      <c r="C13" s="39" t="s">
        <v>2</v>
      </c>
      <c r="D13" s="8">
        <f>17722636.77+15292822.54+3672424.61+2194220.8+1635852.37</f>
        <v>40517957.089999996</v>
      </c>
      <c r="E13" s="25"/>
      <c r="F13" s="39" t="s">
        <v>2</v>
      </c>
      <c r="G13" s="8">
        <v>35716200.59</v>
      </c>
      <c r="H13" s="25"/>
      <c r="I13" s="61"/>
    </row>
    <row r="14" spans="1:9" ht="15">
      <c r="A14" s="66"/>
      <c r="B14" s="66"/>
      <c r="C14" s="39" t="s">
        <v>3</v>
      </c>
      <c r="D14" s="8">
        <f>SUM(D11:D13)</f>
        <v>81672108.64999999</v>
      </c>
      <c r="E14" s="25"/>
      <c r="F14" s="39" t="s">
        <v>3</v>
      </c>
      <c r="G14" s="8">
        <f>SUM(G11:G13)</f>
        <v>78953552.87</v>
      </c>
      <c r="H14" s="25"/>
      <c r="I14" s="61"/>
    </row>
    <row r="15" spans="1:9" ht="15">
      <c r="A15" s="67"/>
      <c r="B15" s="67"/>
      <c r="C15" s="63" t="s">
        <v>4</v>
      </c>
      <c r="D15" s="64"/>
      <c r="E15" s="26">
        <f>+D14/327932243.85</f>
        <v>0.24905177877951445</v>
      </c>
      <c r="F15" s="63" t="s">
        <v>4</v>
      </c>
      <c r="G15" s="64"/>
      <c r="H15" s="26">
        <f>+G14/337603834.51</f>
        <v>0.2338645027080146</v>
      </c>
      <c r="I15" s="62"/>
    </row>
    <row r="16" spans="1:9" ht="15">
      <c r="A16" s="65" t="s">
        <v>94</v>
      </c>
      <c r="B16" s="65" t="s">
        <v>36</v>
      </c>
      <c r="C16" s="38" t="s">
        <v>0</v>
      </c>
      <c r="D16" s="7">
        <v>10153688.28</v>
      </c>
      <c r="E16" s="24"/>
      <c r="F16" s="38" t="s">
        <v>0</v>
      </c>
      <c r="G16" s="7">
        <v>7967108.55</v>
      </c>
      <c r="H16" s="24"/>
      <c r="I16" s="60" t="s">
        <v>92</v>
      </c>
    </row>
    <row r="17" spans="1:9" ht="15">
      <c r="A17" s="66"/>
      <c r="B17" s="66"/>
      <c r="C17" s="39" t="s">
        <v>1</v>
      </c>
      <c r="D17" s="8">
        <v>0</v>
      </c>
      <c r="E17" s="25"/>
      <c r="F17" s="39" t="s">
        <v>1</v>
      </c>
      <c r="G17" s="8">
        <v>0</v>
      </c>
      <c r="H17" s="25"/>
      <c r="I17" s="61"/>
    </row>
    <row r="18" spans="1:9" ht="15">
      <c r="A18" s="66"/>
      <c r="B18" s="66"/>
      <c r="C18" s="39" t="s">
        <v>2</v>
      </c>
      <c r="D18" s="8">
        <v>12390398.1</v>
      </c>
      <c r="E18" s="25"/>
      <c r="F18" s="39" t="s">
        <v>2</v>
      </c>
      <c r="G18" s="8">
        <v>10283490.57</v>
      </c>
      <c r="H18" s="25"/>
      <c r="I18" s="61"/>
    </row>
    <row r="19" spans="1:9" ht="15">
      <c r="A19" s="66"/>
      <c r="B19" s="66"/>
      <c r="C19" s="39" t="s">
        <v>3</v>
      </c>
      <c r="D19" s="8">
        <f>SUM(D16:D18)</f>
        <v>22544086.38</v>
      </c>
      <c r="E19" s="25"/>
      <c r="F19" s="39" t="s">
        <v>3</v>
      </c>
      <c r="G19" s="8">
        <f>SUM(G16:G18)</f>
        <v>18250599.12</v>
      </c>
      <c r="H19" s="25"/>
      <c r="I19" s="61"/>
    </row>
    <row r="20" spans="1:9" ht="15">
      <c r="A20" s="67"/>
      <c r="B20" s="67"/>
      <c r="C20" s="63" t="s">
        <v>4</v>
      </c>
      <c r="D20" s="64"/>
      <c r="E20" s="26">
        <f>+D19/327932243.85</f>
        <v>0.06874617181685837</v>
      </c>
      <c r="F20" s="63" t="s">
        <v>4</v>
      </c>
      <c r="G20" s="64"/>
      <c r="H20" s="26">
        <f>+G19/337603834.51</f>
        <v>0.05405921750411697</v>
      </c>
      <c r="I20" s="62"/>
    </row>
    <row r="21" spans="1:9" ht="15">
      <c r="A21" s="65" t="s">
        <v>30</v>
      </c>
      <c r="B21" s="65" t="s">
        <v>39</v>
      </c>
      <c r="C21" s="38" t="s">
        <v>0</v>
      </c>
      <c r="D21" s="7">
        <v>19845860.77</v>
      </c>
      <c r="E21" s="24"/>
      <c r="F21" s="38" t="s">
        <v>0</v>
      </c>
      <c r="G21" s="7">
        <v>18075538.24</v>
      </c>
      <c r="H21" s="24"/>
      <c r="I21" s="60" t="s">
        <v>89</v>
      </c>
    </row>
    <row r="22" spans="1:9" s="15" customFormat="1" ht="15">
      <c r="A22" s="66"/>
      <c r="B22" s="66"/>
      <c r="C22" s="39" t="s">
        <v>1</v>
      </c>
      <c r="D22" s="8">
        <v>20258.9</v>
      </c>
      <c r="E22" s="25"/>
      <c r="F22" s="39" t="s">
        <v>1</v>
      </c>
      <c r="G22" s="8">
        <v>0</v>
      </c>
      <c r="H22" s="25"/>
      <c r="I22" s="61"/>
    </row>
    <row r="23" spans="1:9" ht="15">
      <c r="A23" s="66"/>
      <c r="B23" s="66"/>
      <c r="C23" s="39" t="s">
        <v>2</v>
      </c>
      <c r="D23" s="8">
        <f>1862137.24+1805000</f>
        <v>3667137.24</v>
      </c>
      <c r="E23" s="25"/>
      <c r="F23" s="39" t="s">
        <v>2</v>
      </c>
      <c r="G23" s="8">
        <v>3437880.7</v>
      </c>
      <c r="H23" s="25"/>
      <c r="I23" s="61"/>
    </row>
    <row r="24" spans="1:9" ht="15">
      <c r="A24" s="66"/>
      <c r="B24" s="66"/>
      <c r="C24" s="39" t="s">
        <v>3</v>
      </c>
      <c r="D24" s="8">
        <f>SUM(D21:D23)</f>
        <v>23533256.909999996</v>
      </c>
      <c r="E24" s="25"/>
      <c r="F24" s="39" t="s">
        <v>3</v>
      </c>
      <c r="G24" s="8">
        <f>SUM(G21:G23)</f>
        <v>21513418.939999998</v>
      </c>
      <c r="H24" s="25"/>
      <c r="I24" s="61"/>
    </row>
    <row r="25" spans="1:9" ht="15">
      <c r="A25" s="67"/>
      <c r="B25" s="67"/>
      <c r="C25" s="63" t="s">
        <v>4</v>
      </c>
      <c r="D25" s="64"/>
      <c r="E25" s="26">
        <f>+D24/327932243.85</f>
        <v>0.071762558733823</v>
      </c>
      <c r="F25" s="63" t="s">
        <v>4</v>
      </c>
      <c r="G25" s="64"/>
      <c r="H25" s="26">
        <f>+G24/337603834.51</f>
        <v>0.06372385838337614</v>
      </c>
      <c r="I25" s="62"/>
    </row>
    <row r="26" spans="1:9" ht="15">
      <c r="A26" s="65" t="s">
        <v>31</v>
      </c>
      <c r="B26" s="65" t="s">
        <v>37</v>
      </c>
      <c r="C26" s="38" t="s">
        <v>0</v>
      </c>
      <c r="D26" s="7">
        <v>4619369.84</v>
      </c>
      <c r="E26" s="24"/>
      <c r="F26" s="38" t="s">
        <v>0</v>
      </c>
      <c r="G26" s="7">
        <v>5411672.17</v>
      </c>
      <c r="H26" s="24"/>
      <c r="I26" s="60" t="s">
        <v>95</v>
      </c>
    </row>
    <row r="27" spans="1:9" ht="15">
      <c r="A27" s="66"/>
      <c r="B27" s="66"/>
      <c r="C27" s="39" t="s">
        <v>1</v>
      </c>
      <c r="D27" s="8">
        <v>0</v>
      </c>
      <c r="E27" s="25"/>
      <c r="F27" s="39" t="s">
        <v>1</v>
      </c>
      <c r="G27" s="8">
        <v>0</v>
      </c>
      <c r="H27" s="25"/>
      <c r="I27" s="61"/>
    </row>
    <row r="28" spans="1:9" ht="15">
      <c r="A28" s="66"/>
      <c r="B28" s="66"/>
      <c r="C28" s="39" t="s">
        <v>2</v>
      </c>
      <c r="D28" s="8">
        <v>5300171.44</v>
      </c>
      <c r="E28" s="25"/>
      <c r="F28" s="39" t="s">
        <v>2</v>
      </c>
      <c r="G28" s="8">
        <v>9365321.13</v>
      </c>
      <c r="H28" s="25"/>
      <c r="I28" s="61"/>
    </row>
    <row r="29" spans="1:9" ht="15">
      <c r="A29" s="66"/>
      <c r="B29" s="66"/>
      <c r="C29" s="39" t="s">
        <v>3</v>
      </c>
      <c r="D29" s="8">
        <f>SUM(D26:D28)</f>
        <v>9919541.280000001</v>
      </c>
      <c r="E29" s="25"/>
      <c r="F29" s="39" t="s">
        <v>3</v>
      </c>
      <c r="G29" s="8">
        <f>SUM(G26:G28)</f>
        <v>14776993.3</v>
      </c>
      <c r="H29" s="25"/>
      <c r="I29" s="61"/>
    </row>
    <row r="30" spans="1:9" ht="15">
      <c r="A30" s="67"/>
      <c r="B30" s="67"/>
      <c r="C30" s="63" t="s">
        <v>4</v>
      </c>
      <c r="D30" s="64"/>
      <c r="E30" s="26">
        <f>+D29/327932243.85</f>
        <v>0.03024875249698628</v>
      </c>
      <c r="F30" s="63" t="s">
        <v>4</v>
      </c>
      <c r="G30" s="64"/>
      <c r="H30" s="26">
        <f>+G29/337603834.51</f>
        <v>0.04377021760267447</v>
      </c>
      <c r="I30" s="62"/>
    </row>
    <row r="31" spans="1:9" ht="15">
      <c r="A31" s="65" t="s">
        <v>32</v>
      </c>
      <c r="B31" s="65" t="s">
        <v>38</v>
      </c>
      <c r="C31" s="38" t="s">
        <v>0</v>
      </c>
      <c r="D31" s="7">
        <v>2385847.69</v>
      </c>
      <c r="E31" s="24"/>
      <c r="F31" s="38" t="s">
        <v>0</v>
      </c>
      <c r="G31" s="7">
        <f>1661115.06+749843.64</f>
        <v>2410958.7</v>
      </c>
      <c r="H31" s="24"/>
      <c r="I31" s="60" t="s">
        <v>96</v>
      </c>
    </row>
    <row r="32" spans="1:9" ht="15">
      <c r="A32" s="66"/>
      <c r="B32" s="66"/>
      <c r="C32" s="39" t="s">
        <v>1</v>
      </c>
      <c r="D32" s="8">
        <v>0</v>
      </c>
      <c r="E32" s="25"/>
      <c r="F32" s="39" t="s">
        <v>1</v>
      </c>
      <c r="G32" s="8">
        <v>0</v>
      </c>
      <c r="H32" s="25"/>
      <c r="I32" s="61"/>
    </row>
    <row r="33" spans="1:9" ht="15">
      <c r="A33" s="66"/>
      <c r="B33" s="66"/>
      <c r="C33" s="39" t="s">
        <v>2</v>
      </c>
      <c r="D33" s="8">
        <v>1911.14</v>
      </c>
      <c r="E33" s="25"/>
      <c r="F33" s="39" t="s">
        <v>2</v>
      </c>
      <c r="G33" s="8">
        <v>894.65</v>
      </c>
      <c r="H33" s="25"/>
      <c r="I33" s="61"/>
    </row>
    <row r="34" spans="1:9" ht="15">
      <c r="A34" s="66"/>
      <c r="B34" s="66"/>
      <c r="C34" s="39" t="s">
        <v>3</v>
      </c>
      <c r="D34" s="8">
        <f>SUM(D31:D33)</f>
        <v>2387758.83</v>
      </c>
      <c r="E34" s="25"/>
      <c r="F34" s="39" t="s">
        <v>3</v>
      </c>
      <c r="G34" s="8">
        <f>SUM(G31:G33)</f>
        <v>2411853.35</v>
      </c>
      <c r="H34" s="25"/>
      <c r="I34" s="61"/>
    </row>
    <row r="35" spans="1:9" ht="15">
      <c r="A35" s="67"/>
      <c r="B35" s="67"/>
      <c r="C35" s="63" t="s">
        <v>4</v>
      </c>
      <c r="D35" s="64"/>
      <c r="E35" s="26">
        <f>+D34/327932243.85</f>
        <v>0.007281256646089942</v>
      </c>
      <c r="F35" s="63" t="s">
        <v>4</v>
      </c>
      <c r="G35" s="64"/>
      <c r="H35" s="26">
        <f>+G34/337603834.51</f>
        <v>0.0071440342302408295</v>
      </c>
      <c r="I35" s="62"/>
    </row>
    <row r="36" spans="1:9" ht="15">
      <c r="A36" s="65" t="s">
        <v>33</v>
      </c>
      <c r="B36" s="65" t="s">
        <v>41</v>
      </c>
      <c r="C36" s="38" t="s">
        <v>0</v>
      </c>
      <c r="D36" s="7">
        <v>32659312.61</v>
      </c>
      <c r="E36" s="24"/>
      <c r="F36" s="38" t="s">
        <v>0</v>
      </c>
      <c r="G36" s="7">
        <v>33561668.16</v>
      </c>
      <c r="H36" s="24"/>
      <c r="I36" s="60" t="s">
        <v>96</v>
      </c>
    </row>
    <row r="37" spans="1:9" ht="15">
      <c r="A37" s="66"/>
      <c r="B37" s="66"/>
      <c r="C37" s="39" t="s">
        <v>1</v>
      </c>
      <c r="D37" s="8">
        <v>1325529.11</v>
      </c>
      <c r="E37" s="25"/>
      <c r="F37" s="39" t="s">
        <v>1</v>
      </c>
      <c r="G37" s="8">
        <v>1291959.53</v>
      </c>
      <c r="H37" s="25"/>
      <c r="I37" s="61"/>
    </row>
    <row r="38" spans="1:9" ht="15">
      <c r="A38" s="66"/>
      <c r="B38" s="66"/>
      <c r="C38" s="39" t="s">
        <v>2</v>
      </c>
      <c r="D38" s="8">
        <v>18895184.82</v>
      </c>
      <c r="E38" s="25"/>
      <c r="F38" s="39" t="s">
        <v>2</v>
      </c>
      <c r="G38" s="8">
        <v>19898504.73</v>
      </c>
      <c r="H38" s="25"/>
      <c r="I38" s="61"/>
    </row>
    <row r="39" spans="1:9" ht="15">
      <c r="A39" s="66"/>
      <c r="B39" s="66"/>
      <c r="C39" s="39" t="s">
        <v>3</v>
      </c>
      <c r="D39" s="8">
        <f>SUM(D36:D38)</f>
        <v>52880026.54</v>
      </c>
      <c r="E39" s="25"/>
      <c r="F39" s="39" t="s">
        <v>3</v>
      </c>
      <c r="G39" s="8">
        <f>SUM(G36:G38)</f>
        <v>54752132.42</v>
      </c>
      <c r="H39" s="25"/>
      <c r="I39" s="61"/>
    </row>
    <row r="40" spans="1:9" ht="15">
      <c r="A40" s="67"/>
      <c r="B40" s="67"/>
      <c r="C40" s="63" t="s">
        <v>4</v>
      </c>
      <c r="D40" s="64"/>
      <c r="E40" s="26">
        <f>+D39/327932243.85</f>
        <v>0.16125290370710826</v>
      </c>
      <c r="F40" s="63" t="s">
        <v>4</v>
      </c>
      <c r="G40" s="64"/>
      <c r="H40" s="26">
        <f>+G39/337603834.51</f>
        <v>0.16217864497738166</v>
      </c>
      <c r="I40" s="62"/>
    </row>
    <row r="41" spans="1:9" ht="15">
      <c r="A41" s="10"/>
      <c r="B41" s="10"/>
      <c r="C41" s="11"/>
      <c r="D41" s="8"/>
      <c r="E41" s="27"/>
      <c r="F41" s="11"/>
      <c r="G41" s="8"/>
      <c r="H41" s="27"/>
      <c r="I41" s="11"/>
    </row>
    <row r="42" spans="1:9" ht="15">
      <c r="A42" s="40" t="s">
        <v>19</v>
      </c>
      <c r="B42" s="12"/>
      <c r="C42" s="12"/>
      <c r="D42" s="13"/>
      <c r="E42" s="28"/>
      <c r="F42" s="12"/>
      <c r="G42" s="12"/>
      <c r="H42" s="28"/>
      <c r="I42" s="14"/>
    </row>
    <row r="43" spans="1:9" ht="15">
      <c r="A43" s="74"/>
      <c r="B43" s="75"/>
      <c r="C43" s="75"/>
      <c r="D43" s="75"/>
      <c r="E43" s="75"/>
      <c r="F43" s="75"/>
      <c r="G43" s="75"/>
      <c r="H43" s="75"/>
      <c r="I43" s="76"/>
    </row>
    <row r="44" spans="1:9" ht="15">
      <c r="A44" s="74"/>
      <c r="B44" s="75"/>
      <c r="C44" s="75"/>
      <c r="D44" s="75"/>
      <c r="E44" s="75"/>
      <c r="F44" s="75"/>
      <c r="G44" s="75"/>
      <c r="H44" s="75"/>
      <c r="I44" s="76"/>
    </row>
    <row r="45" spans="1:9" ht="15">
      <c r="A45" s="74"/>
      <c r="B45" s="75"/>
      <c r="C45" s="75"/>
      <c r="D45" s="75"/>
      <c r="E45" s="75"/>
      <c r="F45" s="75"/>
      <c r="G45" s="75"/>
      <c r="H45" s="75"/>
      <c r="I45" s="76"/>
    </row>
    <row r="46" spans="1:9" ht="15">
      <c r="A46" s="77"/>
      <c r="B46" s="78"/>
      <c r="C46" s="78"/>
      <c r="D46" s="78"/>
      <c r="E46" s="78"/>
      <c r="F46" s="78"/>
      <c r="G46" s="78"/>
      <c r="H46" s="78"/>
      <c r="I46" s="79"/>
    </row>
    <row r="48" spans="2:8" ht="15">
      <c r="B48" s="33" t="s">
        <v>11</v>
      </c>
      <c r="C48" s="38" t="s">
        <v>0</v>
      </c>
      <c r="D48" s="7">
        <v>3735773.69</v>
      </c>
      <c r="E48" s="41"/>
      <c r="F48" s="42" t="s">
        <v>0</v>
      </c>
      <c r="G48" s="7">
        <v>3478816.15</v>
      </c>
      <c r="H48" s="24"/>
    </row>
    <row r="49" spans="2:8" ht="15">
      <c r="B49" s="22" t="s">
        <v>40</v>
      </c>
      <c r="C49" s="39" t="s">
        <v>1</v>
      </c>
      <c r="D49" s="8">
        <v>15622.57</v>
      </c>
      <c r="E49" s="29"/>
      <c r="F49" s="11" t="s">
        <v>1</v>
      </c>
      <c r="G49" s="8">
        <v>122609.24</v>
      </c>
      <c r="H49" s="25"/>
    </row>
    <row r="50" spans="2:8" ht="15">
      <c r="B50" s="22"/>
      <c r="C50" s="39" t="s">
        <v>2</v>
      </c>
      <c r="D50" s="8">
        <v>199054.69</v>
      </c>
      <c r="E50" s="29"/>
      <c r="F50" s="11" t="s">
        <v>2</v>
      </c>
      <c r="G50" s="8">
        <v>118091.76</v>
      </c>
      <c r="H50" s="25"/>
    </row>
    <row r="51" spans="2:8" ht="15">
      <c r="B51" s="22"/>
      <c r="C51" s="39" t="s">
        <v>3</v>
      </c>
      <c r="D51" s="8">
        <f>SUM(D48:D50)</f>
        <v>3950450.9499999997</v>
      </c>
      <c r="E51" s="29"/>
      <c r="F51" s="11" t="s">
        <v>3</v>
      </c>
      <c r="G51" s="8">
        <v>3719517.15</v>
      </c>
      <c r="H51" s="25"/>
    </row>
    <row r="52" spans="2:8" ht="15">
      <c r="B52" s="9"/>
      <c r="C52" s="63" t="s">
        <v>4</v>
      </c>
      <c r="D52" s="64"/>
      <c r="E52" s="26">
        <f>+D51/327932243.85</f>
        <v>0.012046546273159346</v>
      </c>
      <c r="F52" s="63" t="s">
        <v>4</v>
      </c>
      <c r="G52" s="64"/>
      <c r="H52" s="26">
        <f>+G51/337603834.51</f>
        <v>0.011017401965823424</v>
      </c>
    </row>
    <row r="54" ht="15">
      <c r="A54" s="17" t="s">
        <v>20</v>
      </c>
    </row>
    <row r="55" ht="15">
      <c r="A55" s="18"/>
    </row>
    <row r="56" ht="15">
      <c r="A56" s="18"/>
    </row>
  </sheetData>
  <mergeCells count="43">
    <mergeCell ref="I6:I10"/>
    <mergeCell ref="I11:I15"/>
    <mergeCell ref="I21:I25"/>
    <mergeCell ref="A36:A40"/>
    <mergeCell ref="B36:B40"/>
    <mergeCell ref="C40:D40"/>
    <mergeCell ref="A11:A15"/>
    <mergeCell ref="B11:B15"/>
    <mergeCell ref="C30:D30"/>
    <mergeCell ref="F15:G15"/>
    <mergeCell ref="C52:D52"/>
    <mergeCell ref="F52:G52"/>
    <mergeCell ref="C20:D20"/>
    <mergeCell ref="F20:G20"/>
    <mergeCell ref="A43:I46"/>
    <mergeCell ref="A16:A20"/>
    <mergeCell ref="B16:B20"/>
    <mergeCell ref="F40:G40"/>
    <mergeCell ref="A26:A30"/>
    <mergeCell ref="B26:B30"/>
    <mergeCell ref="A1:I1"/>
    <mergeCell ref="C3:E3"/>
    <mergeCell ref="F3:H3"/>
    <mergeCell ref="C4:E4"/>
    <mergeCell ref="F4:H4"/>
    <mergeCell ref="F10:G10"/>
    <mergeCell ref="A21:A25"/>
    <mergeCell ref="B21:B25"/>
    <mergeCell ref="C25:D25"/>
    <mergeCell ref="F25:G25"/>
    <mergeCell ref="C15:D15"/>
    <mergeCell ref="B6:B10"/>
    <mergeCell ref="C10:D10"/>
    <mergeCell ref="A6:A10"/>
    <mergeCell ref="F30:G30"/>
    <mergeCell ref="A31:A35"/>
    <mergeCell ref="B31:B35"/>
    <mergeCell ref="C35:D35"/>
    <mergeCell ref="F35:G35"/>
    <mergeCell ref="I16:I20"/>
    <mergeCell ref="I26:I30"/>
    <mergeCell ref="I31:I35"/>
    <mergeCell ref="I36:I40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="65" zoomScaleNormal="65" workbookViewId="0" topLeftCell="A16">
      <selection activeCell="C39" sqref="C39"/>
    </sheetView>
  </sheetViews>
  <sheetFormatPr defaultColWidth="9.140625" defaultRowHeight="12.75"/>
  <cols>
    <col min="1" max="1" width="15.140625" style="1" customWidth="1"/>
    <col min="2" max="2" width="45.7109375" style="1" customWidth="1"/>
    <col min="3" max="3" width="63.28125" style="1" customWidth="1"/>
    <col min="4" max="4" width="28.8515625" style="1" bestFit="1" customWidth="1"/>
    <col min="5" max="16384" width="9.140625" style="1" customWidth="1"/>
  </cols>
  <sheetData>
    <row r="1" spans="1:4" ht="23.25">
      <c r="A1" s="89" t="s">
        <v>22</v>
      </c>
      <c r="B1" s="90"/>
      <c r="C1" s="90"/>
      <c r="D1" s="91"/>
    </row>
    <row r="2" spans="1:4" ht="15">
      <c r="A2" s="43"/>
      <c r="B2" s="43"/>
      <c r="C2" s="43"/>
      <c r="D2" s="43"/>
    </row>
    <row r="3" spans="1:4" s="6" customFormat="1" ht="15.75">
      <c r="A3" s="44" t="s">
        <v>16</v>
      </c>
      <c r="B3" s="44" t="s">
        <v>21</v>
      </c>
      <c r="C3" s="45" t="s">
        <v>25</v>
      </c>
      <c r="D3" s="44" t="s">
        <v>5</v>
      </c>
    </row>
    <row r="4" spans="1:4" s="6" customFormat="1" ht="15.75">
      <c r="A4" s="44" t="s">
        <v>15</v>
      </c>
      <c r="B4" s="44" t="s">
        <v>22</v>
      </c>
      <c r="C4" s="45" t="s">
        <v>26</v>
      </c>
      <c r="D4" s="44" t="s">
        <v>6</v>
      </c>
    </row>
    <row r="5" spans="1:4" s="6" customFormat="1" ht="15.75">
      <c r="A5" s="44" t="s">
        <v>9</v>
      </c>
      <c r="B5" s="44" t="s">
        <v>23</v>
      </c>
      <c r="C5" s="45" t="s">
        <v>27</v>
      </c>
      <c r="D5" s="44" t="s">
        <v>24</v>
      </c>
    </row>
    <row r="6" spans="1:4" ht="15.75">
      <c r="A6" s="4"/>
      <c r="B6" s="96" t="s">
        <v>42</v>
      </c>
      <c r="C6" s="46" t="s">
        <v>43</v>
      </c>
      <c r="D6" s="47" t="s">
        <v>97</v>
      </c>
    </row>
    <row r="7" spans="1:4" ht="15.75">
      <c r="A7" s="5"/>
      <c r="B7" s="97"/>
      <c r="C7" s="48" t="s">
        <v>44</v>
      </c>
      <c r="D7" s="47" t="s">
        <v>45</v>
      </c>
    </row>
    <row r="8" spans="1:4" ht="17.25" customHeight="1">
      <c r="A8" s="67" t="s">
        <v>28</v>
      </c>
      <c r="B8" s="83"/>
      <c r="C8" s="49" t="s">
        <v>46</v>
      </c>
      <c r="D8" s="50" t="s">
        <v>45</v>
      </c>
    </row>
    <row r="9" spans="1:4" ht="15">
      <c r="A9" s="98"/>
      <c r="B9" s="46" t="s">
        <v>47</v>
      </c>
      <c r="C9" s="46" t="s">
        <v>48</v>
      </c>
      <c r="D9" s="47" t="s">
        <v>98</v>
      </c>
    </row>
    <row r="10" spans="1:4" ht="15">
      <c r="A10" s="98"/>
      <c r="B10" s="80" t="s">
        <v>49</v>
      </c>
      <c r="C10" s="51" t="s">
        <v>50</v>
      </c>
      <c r="D10" s="47" t="s">
        <v>97</v>
      </c>
    </row>
    <row r="11" spans="1:4" ht="15">
      <c r="A11" s="98"/>
      <c r="B11" s="81"/>
      <c r="C11" s="52" t="s">
        <v>51</v>
      </c>
      <c r="D11" s="50" t="s">
        <v>99</v>
      </c>
    </row>
    <row r="12" spans="1:4" ht="15">
      <c r="A12" s="98"/>
      <c r="B12" s="80" t="s">
        <v>52</v>
      </c>
      <c r="C12" s="51" t="s">
        <v>53</v>
      </c>
      <c r="D12" s="47" t="s">
        <v>97</v>
      </c>
    </row>
    <row r="13" spans="1:4" ht="15">
      <c r="A13" s="98"/>
      <c r="B13" s="81"/>
      <c r="C13" s="46" t="s">
        <v>54</v>
      </c>
      <c r="D13" s="47" t="s">
        <v>97</v>
      </c>
    </row>
    <row r="14" spans="1:4" ht="15">
      <c r="A14" s="98"/>
      <c r="B14" s="46" t="s">
        <v>55</v>
      </c>
      <c r="C14" s="53" t="s">
        <v>100</v>
      </c>
      <c r="D14" s="47" t="s">
        <v>97</v>
      </c>
    </row>
    <row r="15" spans="1:4" ht="15">
      <c r="A15" s="98"/>
      <c r="B15" s="80" t="s">
        <v>56</v>
      </c>
      <c r="C15" s="51" t="s">
        <v>57</v>
      </c>
      <c r="D15" s="47" t="s">
        <v>97</v>
      </c>
    </row>
    <row r="16" spans="1:4" ht="15">
      <c r="A16" s="98"/>
      <c r="B16" s="81"/>
      <c r="C16" s="54" t="s">
        <v>58</v>
      </c>
      <c r="D16" s="47" t="s">
        <v>101</v>
      </c>
    </row>
    <row r="17" spans="1:4" ht="15">
      <c r="A17" s="98"/>
      <c r="B17" s="46" t="s">
        <v>59</v>
      </c>
      <c r="C17" s="51" t="s">
        <v>60</v>
      </c>
      <c r="D17" s="47" t="s">
        <v>102</v>
      </c>
    </row>
    <row r="18" spans="1:4" ht="30">
      <c r="A18" s="98"/>
      <c r="B18" s="46" t="s">
        <v>61</v>
      </c>
      <c r="C18" s="46" t="s">
        <v>62</v>
      </c>
      <c r="D18" s="47" t="s">
        <v>103</v>
      </c>
    </row>
    <row r="19" spans="1:4" ht="15">
      <c r="A19" s="98"/>
      <c r="B19" s="46" t="s">
        <v>63</v>
      </c>
      <c r="C19" s="46" t="s">
        <v>64</v>
      </c>
      <c r="D19" s="47" t="s">
        <v>104</v>
      </c>
    </row>
    <row r="20" spans="1:4" ht="30">
      <c r="A20" s="98"/>
      <c r="B20" s="46" t="s">
        <v>65</v>
      </c>
      <c r="C20" s="46" t="s">
        <v>66</v>
      </c>
      <c r="D20" s="47" t="s">
        <v>105</v>
      </c>
    </row>
    <row r="21" spans="1:4" ht="15">
      <c r="A21" s="98"/>
      <c r="B21" s="80" t="s">
        <v>67</v>
      </c>
      <c r="C21" s="46" t="s">
        <v>68</v>
      </c>
      <c r="D21" s="47" t="s">
        <v>106</v>
      </c>
    </row>
    <row r="22" spans="1:4" ht="15">
      <c r="A22" s="98"/>
      <c r="B22" s="81"/>
      <c r="C22" s="46" t="s">
        <v>69</v>
      </c>
      <c r="D22" s="47" t="s">
        <v>97</v>
      </c>
    </row>
    <row r="23" spans="1:4" ht="15">
      <c r="A23" s="98"/>
      <c r="B23" s="46" t="s">
        <v>70</v>
      </c>
      <c r="C23" s="46" t="s">
        <v>71</v>
      </c>
      <c r="D23" s="47" t="s">
        <v>107</v>
      </c>
    </row>
    <row r="24" spans="1:4" ht="15">
      <c r="A24" s="98"/>
      <c r="B24" s="46" t="s">
        <v>72</v>
      </c>
      <c r="C24" s="46" t="s">
        <v>73</v>
      </c>
      <c r="D24" s="47" t="s">
        <v>108</v>
      </c>
    </row>
    <row r="25" spans="1:4" ht="15">
      <c r="A25" s="98"/>
      <c r="B25" s="82" t="s">
        <v>74</v>
      </c>
      <c r="C25" s="55" t="s">
        <v>75</v>
      </c>
      <c r="D25" s="47" t="s">
        <v>97</v>
      </c>
    </row>
    <row r="26" spans="1:4" ht="15">
      <c r="A26" s="98"/>
      <c r="B26" s="83"/>
      <c r="C26" s="53" t="s">
        <v>76</v>
      </c>
      <c r="D26" s="47" t="s">
        <v>97</v>
      </c>
    </row>
    <row r="27" spans="1:4" ht="33.75" customHeight="1">
      <c r="A27" s="56" t="s">
        <v>77</v>
      </c>
      <c r="B27" s="55" t="s">
        <v>78</v>
      </c>
      <c r="C27" s="46" t="s">
        <v>79</v>
      </c>
      <c r="D27" s="50" t="s">
        <v>109</v>
      </c>
    </row>
    <row r="28" spans="1:4" ht="15">
      <c r="A28" s="65" t="s">
        <v>80</v>
      </c>
      <c r="B28" s="86" t="s">
        <v>81</v>
      </c>
      <c r="C28" s="52" t="s">
        <v>82</v>
      </c>
      <c r="D28" s="92" t="s">
        <v>97</v>
      </c>
    </row>
    <row r="29" spans="1:4" ht="15">
      <c r="A29" s="66"/>
      <c r="B29" s="87"/>
      <c r="C29" s="52" t="s">
        <v>83</v>
      </c>
      <c r="D29" s="93"/>
    </row>
    <row r="30" spans="1:4" ht="15">
      <c r="A30" s="66"/>
      <c r="B30" s="88"/>
      <c r="C30" s="52" t="s">
        <v>84</v>
      </c>
      <c r="D30" s="94"/>
    </row>
    <row r="31" spans="1:4" ht="15">
      <c r="A31" s="84"/>
      <c r="B31" s="52" t="s">
        <v>85</v>
      </c>
      <c r="C31" s="52" t="s">
        <v>93</v>
      </c>
      <c r="D31" s="47" t="s">
        <v>97</v>
      </c>
    </row>
    <row r="32" spans="1:4" ht="15">
      <c r="A32" s="84"/>
      <c r="B32" s="80" t="s">
        <v>86</v>
      </c>
      <c r="C32" s="52" t="s">
        <v>87</v>
      </c>
      <c r="D32" s="47" t="s">
        <v>97</v>
      </c>
    </row>
    <row r="33" spans="1:4" ht="15">
      <c r="A33" s="85"/>
      <c r="B33" s="95"/>
      <c r="C33" s="52" t="s">
        <v>88</v>
      </c>
      <c r="D33" s="47" t="s">
        <v>97</v>
      </c>
    </row>
    <row r="34" spans="1:4" ht="15">
      <c r="A34" s="31"/>
      <c r="B34" s="31"/>
      <c r="C34" s="31"/>
      <c r="D34" s="32"/>
    </row>
    <row r="35" ht="15">
      <c r="A35" s="17" t="s">
        <v>20</v>
      </c>
    </row>
    <row r="36" spans="1:4" ht="15">
      <c r="A36" s="57"/>
      <c r="B36" s="57"/>
      <c r="C36" s="57"/>
      <c r="D36" s="58"/>
    </row>
    <row r="37" ht="15">
      <c r="A37" s="18"/>
    </row>
    <row r="38" ht="15">
      <c r="A38" s="18"/>
    </row>
  </sheetData>
  <mergeCells count="12">
    <mergeCell ref="A1:D1"/>
    <mergeCell ref="D28:D30"/>
    <mergeCell ref="B32:B33"/>
    <mergeCell ref="B6:B8"/>
    <mergeCell ref="A8:A26"/>
    <mergeCell ref="B10:B11"/>
    <mergeCell ref="B12:B13"/>
    <mergeCell ref="B15:B16"/>
    <mergeCell ref="B21:B22"/>
    <mergeCell ref="B25:B26"/>
    <mergeCell ref="A28:A33"/>
    <mergeCell ref="B28:B30"/>
  </mergeCells>
  <printOptions horizontalCentered="1"/>
  <pageMargins left="0.5" right="0.5" top="0.5" bottom="0.5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Budget Office</dc:creator>
  <cp:keywords/>
  <dc:description/>
  <cp:lastModifiedBy>ag1</cp:lastModifiedBy>
  <cp:lastPrinted>2004-09-13T18:42:30Z</cp:lastPrinted>
  <dcterms:created xsi:type="dcterms:W3CDTF">2004-01-16T18:04:42Z</dcterms:created>
  <dcterms:modified xsi:type="dcterms:W3CDTF">2004-09-20T17:20:14Z</dcterms:modified>
  <cp:category/>
  <cp:version/>
  <cp:contentType/>
  <cp:contentStatus/>
</cp:coreProperties>
</file>